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vente\Pictures\JXLS\Export samples\"/>
    </mc:Choice>
  </mc:AlternateContent>
  <xr:revisionPtr revIDLastSave="0" documentId="8_{75DE16AA-B70D-44A7-B295-B66880FD6D62}" xr6:coauthVersionLast="47" xr6:coauthVersionMax="47" xr10:uidLastSave="{00000000-0000-0000-0000-000000000000}"/>
  <bookViews>
    <workbookView xWindow="-75" yWindow="0" windowWidth="27705" windowHeight="13515" xr2:uid="{00000000-000D-0000-FFFF-FFFF00000000}"/>
  </bookViews>
  <sheets>
    <sheet name="Issue Navigator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" i="1" l="1"/>
  <c r="J43" i="1"/>
  <c r="J42" i="1"/>
  <c r="J41" i="1"/>
  <c r="J40" i="1"/>
  <c r="J39" i="1"/>
  <c r="J38" i="1"/>
  <c r="J37" i="1"/>
  <c r="J34" i="1"/>
  <c r="J33" i="1"/>
  <c r="J32" i="1"/>
  <c r="J31" i="1"/>
  <c r="J30" i="1"/>
  <c r="J28" i="1"/>
  <c r="J27" i="1"/>
  <c r="J26" i="1"/>
  <c r="J25" i="1"/>
  <c r="J24" i="1"/>
  <c r="J22" i="1"/>
  <c r="J21" i="1"/>
  <c r="J19" i="1"/>
  <c r="J18" i="1"/>
  <c r="J16" i="1"/>
  <c r="J15" i="1"/>
  <c r="J13" i="1"/>
  <c r="J12" i="1"/>
  <c r="J11" i="1"/>
  <c r="J10" i="1"/>
  <c r="J9" i="1"/>
  <c r="J8" i="1"/>
  <c r="J7" i="1"/>
  <c r="J6" i="1"/>
  <c r="J5" i="1"/>
  <c r="J4" i="1"/>
  <c r="J3" i="1"/>
  <c r="J2" i="1"/>
  <c r="J45" i="1" l="1"/>
</calcChain>
</file>

<file path=xl/sharedStrings.xml><?xml version="1.0" encoding="utf-8"?>
<sst xmlns="http://schemas.openxmlformats.org/spreadsheetml/2006/main" count="255" uniqueCount="107">
  <si>
    <t>Key</t>
  </si>
  <si>
    <t>Project</t>
  </si>
  <si>
    <t>Summary</t>
  </si>
  <si>
    <t>Status</t>
  </si>
  <si>
    <t>Created</t>
  </si>
  <si>
    <t>Updated</t>
  </si>
  <si>
    <t>Resolved</t>
  </si>
  <si>
    <t>Worklog Author</t>
  </si>
  <si>
    <t>Worklog Time</t>
  </si>
  <si>
    <t>Time Spent (h)</t>
  </si>
  <si>
    <t>Worklog Comment</t>
  </si>
  <si>
    <t>BFB-38</t>
  </si>
  <si>
    <t>Beem for Business</t>
  </si>
  <si>
    <t>Historical analysis</t>
  </si>
  <si>
    <t>Done</t>
  </si>
  <si>
    <t>Levente Szabo</t>
  </si>
  <si>
    <t>Researching archived online content about the target market</t>
  </si>
  <si>
    <t>BFB-37</t>
  </si>
  <si>
    <t>Online research</t>
  </si>
  <si>
    <t/>
  </si>
  <si>
    <t>BFB-36</t>
  </si>
  <si>
    <t>Phone interviews</t>
  </si>
  <si>
    <t>Casey Ford</t>
  </si>
  <si>
    <t>Conducting phone interviews, using the previously purchased database</t>
  </si>
  <si>
    <t>Purchasing relevant phone database and merging with our own existing database</t>
  </si>
  <si>
    <t>BFB-35</t>
  </si>
  <si>
    <t>In person interviews</t>
  </si>
  <si>
    <t>In-person customer interviews conducted among the previously signed-up users.</t>
  </si>
  <si>
    <t>BFB-30</t>
  </si>
  <si>
    <t>Set up FB group for beta testers</t>
  </si>
  <si>
    <t>To Do</t>
  </si>
  <si>
    <t>Registering account, uploading profile data</t>
  </si>
  <si>
    <t>Setting up group for beta testers, building out network on FB</t>
  </si>
  <si>
    <t>BFB-27</t>
  </si>
  <si>
    <t>Set up Mailchimp</t>
  </si>
  <si>
    <t>In Progress</t>
  </si>
  <si>
    <t>Nigel Simmons</t>
  </si>
  <si>
    <t>Campaign copywriting</t>
  </si>
  <si>
    <t>Creating Mailchimp account</t>
  </si>
  <si>
    <t>Creating campaigns, campaign workflows</t>
  </si>
  <si>
    <t>Meeting with UI team to decide on Mailchimp letter templates</t>
  </si>
  <si>
    <t>Setting up automatic reporting from Mailchimp for management</t>
  </si>
  <si>
    <t>BFB-26</t>
  </si>
  <si>
    <t>Set up Hootsuite account</t>
  </si>
  <si>
    <t>BFB-24</t>
  </si>
  <si>
    <t>Video feed</t>
  </si>
  <si>
    <t xml:space="preserve">Creating test recordings_x000D_
</t>
  </si>
  <si>
    <t>Editing test recording, testing upload speed</t>
  </si>
  <si>
    <t>BFB-23</t>
  </si>
  <si>
    <t>Video sharing feature</t>
  </si>
  <si>
    <t>BFB-22</t>
  </si>
  <si>
    <t>Video recording feature</t>
  </si>
  <si>
    <t>Testing recording in night-mode</t>
  </si>
  <si>
    <t>BFB-21</t>
  </si>
  <si>
    <t>Implement MVP functions for app</t>
  </si>
  <si>
    <t>Implementation and feature testing for features: sign-up, login, video uploading, video streaming</t>
  </si>
  <si>
    <t>BFB-20</t>
  </si>
  <si>
    <t>Log-in form</t>
  </si>
  <si>
    <t>BFB-19</t>
  </si>
  <si>
    <t>Sign-up form</t>
  </si>
  <si>
    <t>BFB-18</t>
  </si>
  <si>
    <t>Tutorial section</t>
  </si>
  <si>
    <t>BFB-17</t>
  </si>
  <si>
    <t>Set up cloud hosting</t>
  </si>
  <si>
    <t>BFB-16</t>
  </si>
  <si>
    <t>Set up Dev Environment</t>
  </si>
  <si>
    <t>Registering account with Gitlab.com</t>
  </si>
  <si>
    <t>Private repo created on Gitlab.com</t>
  </si>
  <si>
    <t>Workflows created and configured on Gitlab.com repositories</t>
  </si>
  <si>
    <t>BFB-15</t>
  </si>
  <si>
    <t>Set up DB</t>
  </si>
  <si>
    <t>Installing and configuring MySQL database</t>
  </si>
  <si>
    <t>BFB-14</t>
  </si>
  <si>
    <t>Create landing page</t>
  </si>
  <si>
    <t>Developing landing page, image viewer, sign-up feature</t>
  </si>
  <si>
    <t>BFB-13</t>
  </si>
  <si>
    <t>Decision on landing page design</t>
  </si>
  <si>
    <t>BFB-12</t>
  </si>
  <si>
    <t>A/B test landing page</t>
  </si>
  <si>
    <t>Creating Unbounce account</t>
  </si>
  <si>
    <t xml:space="preserve">Creating landing page versions for testing with different copy language </t>
  </si>
  <si>
    <t>Testing landing page with 2 versions</t>
  </si>
  <si>
    <t>BFB-11</t>
  </si>
  <si>
    <t>Landing page copy</t>
  </si>
  <si>
    <t>Copy writing for the final landing page</t>
  </si>
  <si>
    <t>More copy for the landing page, corrected after meeting with UI experts</t>
  </si>
  <si>
    <t>BFB-10</t>
  </si>
  <si>
    <t>Design Feedback (3.)</t>
  </si>
  <si>
    <t>BFB-9</t>
  </si>
  <si>
    <t>Design Feedback (2.)</t>
  </si>
  <si>
    <t>BFB-8</t>
  </si>
  <si>
    <t>Design Feedback (1.)</t>
  </si>
  <si>
    <t>Finalizing the agenda, securing meeting room and equipment</t>
  </si>
  <si>
    <t xml:space="preserve"> Checked with the client, sent out calendar invitations for the meeting</t>
  </si>
  <si>
    <t>BFB-5</t>
  </si>
  <si>
    <t>Traditional market research</t>
  </si>
  <si>
    <t>Purchasing and analyzing market research data</t>
  </si>
  <si>
    <t>Articles and industry news about the beem4biz target market</t>
  </si>
  <si>
    <t>Financial analysis and revenue structure analysis of legacy industry players</t>
  </si>
  <si>
    <t>BFB-4</t>
  </si>
  <si>
    <t>Landing page validation</t>
  </si>
  <si>
    <t>Meeting to analyze the A/B testing data and further conclusions and decide about landing page launch date</t>
  </si>
  <si>
    <t>BFB-3</t>
  </si>
  <si>
    <t>Customer interviews</t>
  </si>
  <si>
    <t>BFB-1</t>
  </si>
  <si>
    <t>Secure and buy the domain name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</si>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</sst>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</font>
    <font>
      <b/>
      <sz val="11"/>
      <color rgb="FF000000"/>
      <name val="Calibri"/>
      <family val="2"/>
    </font>
    <font>
      <u/>
      <sz val="11"/>
      <color rgb="FF538ED5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F2F2F2"/>
        <bgColor rgb="FF000000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2" borderId="0" xfId="0" applyNumberFormat="1" applyFon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horizontal="left" vertical="top" wrapText="1"/>
    </xf>
    <xf numFmtId="0" fontId="3" fillId="0" borderId="0" xfId="1" applyFont="1" applyBorder="1" applyAlignment="1" applyProtection="1">
      <alignment horizontal="left" vertical="top"/>
    </xf>
    <xf numFmtId="0" fontId="4" fillId="0" borderId="0" xfId="0" applyNumberFormat="1" applyFont="1" applyBorder="1" applyAlignment="1">
      <alignment vertical="top" wrapText="1"/>
    </xf>
    <xf numFmtId="0" fontId="3" fillId="0" borderId="0" xfId="1" applyFont="1" applyBorder="1" applyAlignment="1" applyProtection="1">
      <alignment vertical="top"/>
    </xf>
    <xf numFmtId="164" fontId="4" fillId="0" borderId="0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0" fontId="2" fillId="3" borderId="1" xfId="0" applyNumberFormat="1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vertical="top" wrapText="1"/>
    </xf>
    <xf numFmtId="0" fontId="5" fillId="0" borderId="0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jira.bfb.com/browse/B4B-19" TargetMode="External"/><Relationship Id="rId21" Type="http://schemas.openxmlformats.org/officeDocument/2006/relationships/hyperlink" Target="https://jira.bfb.com/browse/B4B-21" TargetMode="External"/><Relationship Id="rId42" Type="http://schemas.openxmlformats.org/officeDocument/2006/relationships/hyperlink" Target="https://jira.bfb.com/browse/B4B-10" TargetMode="External"/><Relationship Id="rId47" Type="http://schemas.openxmlformats.org/officeDocument/2006/relationships/hyperlink" Target="https://jira.bfb.com/browse/B4B-8" TargetMode="External"/><Relationship Id="rId63" Type="http://schemas.openxmlformats.org/officeDocument/2006/relationships/hyperlink" Target="https://jira.bfb.com/browse/B4B-16" TargetMode="External"/><Relationship Id="rId68" Type="http://schemas.openxmlformats.org/officeDocument/2006/relationships/hyperlink" Target="https://jira.bfb.com/browse/B4B-11" TargetMode="External"/><Relationship Id="rId84" Type="http://schemas.openxmlformats.org/officeDocument/2006/relationships/hyperlink" Target="https://jira.bfb.com/browse/B4B-8" TargetMode="External"/><Relationship Id="rId16" Type="http://schemas.openxmlformats.org/officeDocument/2006/relationships/hyperlink" Target="https://jira.bfb.com/browse/B4B-24" TargetMode="External"/><Relationship Id="rId11" Type="http://schemas.openxmlformats.org/officeDocument/2006/relationships/hyperlink" Target="https://jira.bfb.com/browse/B4B-27" TargetMode="External"/><Relationship Id="rId32" Type="http://schemas.openxmlformats.org/officeDocument/2006/relationships/hyperlink" Target="https://jira.bfb.com/browse/B4B-16" TargetMode="External"/><Relationship Id="rId37" Type="http://schemas.openxmlformats.org/officeDocument/2006/relationships/hyperlink" Target="https://jira.bfb.com/browse/B4B-13" TargetMode="External"/><Relationship Id="rId53" Type="http://schemas.openxmlformats.org/officeDocument/2006/relationships/hyperlink" Target="https://jira.bfb.com/browse/B4B-3" TargetMode="External"/><Relationship Id="rId58" Type="http://schemas.openxmlformats.org/officeDocument/2006/relationships/hyperlink" Target="https://jira.bfb.com/browse/B4B-27" TargetMode="External"/><Relationship Id="rId74" Type="http://schemas.openxmlformats.org/officeDocument/2006/relationships/hyperlink" Target="https://jira.bfb.com/browse/B4B-27" TargetMode="External"/><Relationship Id="rId79" Type="http://schemas.openxmlformats.org/officeDocument/2006/relationships/hyperlink" Target="https://jira.bfb.com/browse/B4B-16" TargetMode="External"/><Relationship Id="rId5" Type="http://schemas.openxmlformats.org/officeDocument/2006/relationships/hyperlink" Target="https://jira.bfb.com/browse/B4B-36" TargetMode="External"/><Relationship Id="rId19" Type="http://schemas.openxmlformats.org/officeDocument/2006/relationships/hyperlink" Target="https://jira.bfb.com/browse/B4B-22" TargetMode="External"/><Relationship Id="rId14" Type="http://schemas.openxmlformats.org/officeDocument/2006/relationships/hyperlink" Target="https://jira.bfb.com/browse/B4B-26" TargetMode="External"/><Relationship Id="rId22" Type="http://schemas.openxmlformats.org/officeDocument/2006/relationships/hyperlink" Target="https://jira.bfb.com/browse/B4B-21" TargetMode="External"/><Relationship Id="rId27" Type="http://schemas.openxmlformats.org/officeDocument/2006/relationships/hyperlink" Target="https://jira.bfb.com/browse/B4B-18" TargetMode="External"/><Relationship Id="rId30" Type="http://schemas.openxmlformats.org/officeDocument/2006/relationships/hyperlink" Target="https://jira.bfb.com/browse/B4B-17" TargetMode="External"/><Relationship Id="rId35" Type="http://schemas.openxmlformats.org/officeDocument/2006/relationships/hyperlink" Target="https://jira.bfb.com/browse/B4B-14" TargetMode="External"/><Relationship Id="rId43" Type="http://schemas.openxmlformats.org/officeDocument/2006/relationships/hyperlink" Target="https://jira.bfb.com/browse/B4B-10" TargetMode="External"/><Relationship Id="rId48" Type="http://schemas.openxmlformats.org/officeDocument/2006/relationships/hyperlink" Target="https://jira.bfb.com/browse/B4B-5" TargetMode="External"/><Relationship Id="rId56" Type="http://schemas.openxmlformats.org/officeDocument/2006/relationships/hyperlink" Target="https://jira.bfb.com/browse/B4B-36" TargetMode="External"/><Relationship Id="rId64" Type="http://schemas.openxmlformats.org/officeDocument/2006/relationships/hyperlink" Target="https://jira.bfb.com/browse/B4B-16" TargetMode="External"/><Relationship Id="rId69" Type="http://schemas.openxmlformats.org/officeDocument/2006/relationships/hyperlink" Target="https://jira.bfb.com/browse/B4B-8" TargetMode="External"/><Relationship Id="rId77" Type="http://schemas.openxmlformats.org/officeDocument/2006/relationships/hyperlink" Target="https://jira.bfb.com/browse/B4B-27" TargetMode="External"/><Relationship Id="rId8" Type="http://schemas.openxmlformats.org/officeDocument/2006/relationships/hyperlink" Target="https://jira.bfb.com/browse/B4B-35" TargetMode="External"/><Relationship Id="rId51" Type="http://schemas.openxmlformats.org/officeDocument/2006/relationships/hyperlink" Target="https://jira.bfb.com/browse/B4B-4" TargetMode="External"/><Relationship Id="rId72" Type="http://schemas.openxmlformats.org/officeDocument/2006/relationships/hyperlink" Target="https://jira.bfb.com/browse/B4B-36" TargetMode="External"/><Relationship Id="rId80" Type="http://schemas.openxmlformats.org/officeDocument/2006/relationships/hyperlink" Target="https://jira.bfb.com/browse/B4B-16" TargetMode="External"/><Relationship Id="rId85" Type="http://schemas.openxmlformats.org/officeDocument/2006/relationships/hyperlink" Target="https://jira.bfb.com/browse/B4B-5" TargetMode="External"/><Relationship Id="rId3" Type="http://schemas.openxmlformats.org/officeDocument/2006/relationships/hyperlink" Target="https://jira.bfb.com/browse/B4B-37" TargetMode="External"/><Relationship Id="rId12" Type="http://schemas.openxmlformats.org/officeDocument/2006/relationships/hyperlink" Target="https://jira.bfb.com/browse/B4B-27" TargetMode="External"/><Relationship Id="rId17" Type="http://schemas.openxmlformats.org/officeDocument/2006/relationships/hyperlink" Target="https://jira.bfb.com/browse/B4B-23" TargetMode="External"/><Relationship Id="rId25" Type="http://schemas.openxmlformats.org/officeDocument/2006/relationships/hyperlink" Target="https://jira.bfb.com/browse/B4B-19" TargetMode="External"/><Relationship Id="rId33" Type="http://schemas.openxmlformats.org/officeDocument/2006/relationships/hyperlink" Target="https://jira.bfb.com/browse/B4B-15" TargetMode="External"/><Relationship Id="rId38" Type="http://schemas.openxmlformats.org/officeDocument/2006/relationships/hyperlink" Target="https://jira.bfb.com/browse/B4B-13" TargetMode="External"/><Relationship Id="rId46" Type="http://schemas.openxmlformats.org/officeDocument/2006/relationships/hyperlink" Target="https://jira.bfb.com/browse/B4B-8" TargetMode="External"/><Relationship Id="rId59" Type="http://schemas.openxmlformats.org/officeDocument/2006/relationships/hyperlink" Target="https://jira.bfb.com/browse/B4B-27" TargetMode="External"/><Relationship Id="rId67" Type="http://schemas.openxmlformats.org/officeDocument/2006/relationships/hyperlink" Target="https://jira.bfb.com/browse/B4B-12" TargetMode="External"/><Relationship Id="rId20" Type="http://schemas.openxmlformats.org/officeDocument/2006/relationships/hyperlink" Target="https://jira.bfb.com/browse/B4B-22" TargetMode="External"/><Relationship Id="rId41" Type="http://schemas.openxmlformats.org/officeDocument/2006/relationships/hyperlink" Target="https://jira.bfb.com/browse/B4B-11" TargetMode="External"/><Relationship Id="rId54" Type="http://schemas.openxmlformats.org/officeDocument/2006/relationships/hyperlink" Target="https://jira.bfb.com/browse/B4B-1" TargetMode="External"/><Relationship Id="rId62" Type="http://schemas.openxmlformats.org/officeDocument/2006/relationships/hyperlink" Target="https://jira.bfb.com/browse/B4B-24" TargetMode="External"/><Relationship Id="rId70" Type="http://schemas.openxmlformats.org/officeDocument/2006/relationships/hyperlink" Target="https://jira.bfb.com/browse/B4B-5" TargetMode="External"/><Relationship Id="rId75" Type="http://schemas.openxmlformats.org/officeDocument/2006/relationships/hyperlink" Target="https://jira.bfb.com/browse/B4B-27" TargetMode="External"/><Relationship Id="rId83" Type="http://schemas.openxmlformats.org/officeDocument/2006/relationships/hyperlink" Target="https://jira.bfb.com/browse/B4B-11" TargetMode="External"/><Relationship Id="rId1" Type="http://schemas.openxmlformats.org/officeDocument/2006/relationships/hyperlink" Target="https://jira.bfb.com/browse/B4B-38" TargetMode="External"/><Relationship Id="rId6" Type="http://schemas.openxmlformats.org/officeDocument/2006/relationships/hyperlink" Target="https://jira.bfb.com/browse/B4B-36" TargetMode="External"/><Relationship Id="rId15" Type="http://schemas.openxmlformats.org/officeDocument/2006/relationships/hyperlink" Target="https://jira.bfb.com/browse/B4B-24" TargetMode="External"/><Relationship Id="rId23" Type="http://schemas.openxmlformats.org/officeDocument/2006/relationships/hyperlink" Target="https://jira.bfb.com/browse/B4B-20" TargetMode="External"/><Relationship Id="rId28" Type="http://schemas.openxmlformats.org/officeDocument/2006/relationships/hyperlink" Target="https://jira.bfb.com/browse/B4B-18" TargetMode="External"/><Relationship Id="rId36" Type="http://schemas.openxmlformats.org/officeDocument/2006/relationships/hyperlink" Target="https://jira.bfb.com/browse/B4B-14" TargetMode="External"/><Relationship Id="rId49" Type="http://schemas.openxmlformats.org/officeDocument/2006/relationships/hyperlink" Target="https://jira.bfb.com/browse/B4B-5" TargetMode="External"/><Relationship Id="rId57" Type="http://schemas.openxmlformats.org/officeDocument/2006/relationships/hyperlink" Target="https://jira.bfb.com/browse/B4B-30" TargetMode="External"/><Relationship Id="rId10" Type="http://schemas.openxmlformats.org/officeDocument/2006/relationships/hyperlink" Target="https://jira.bfb.com/browse/B4B-30" TargetMode="External"/><Relationship Id="rId31" Type="http://schemas.openxmlformats.org/officeDocument/2006/relationships/hyperlink" Target="https://jira.bfb.com/browse/B4B-16" TargetMode="External"/><Relationship Id="rId44" Type="http://schemas.openxmlformats.org/officeDocument/2006/relationships/hyperlink" Target="https://jira.bfb.com/browse/B4B-9" TargetMode="External"/><Relationship Id="rId52" Type="http://schemas.openxmlformats.org/officeDocument/2006/relationships/hyperlink" Target="https://jira.bfb.com/browse/B4B-3" TargetMode="External"/><Relationship Id="rId60" Type="http://schemas.openxmlformats.org/officeDocument/2006/relationships/hyperlink" Target="https://jira.bfb.com/browse/B4B-27" TargetMode="External"/><Relationship Id="rId65" Type="http://schemas.openxmlformats.org/officeDocument/2006/relationships/hyperlink" Target="https://jira.bfb.com/browse/B4B-12" TargetMode="External"/><Relationship Id="rId73" Type="http://schemas.openxmlformats.org/officeDocument/2006/relationships/hyperlink" Target="https://jira.bfb.com/browse/B4B-30" TargetMode="External"/><Relationship Id="rId78" Type="http://schemas.openxmlformats.org/officeDocument/2006/relationships/hyperlink" Target="https://jira.bfb.com/browse/B4B-24" TargetMode="External"/><Relationship Id="rId81" Type="http://schemas.openxmlformats.org/officeDocument/2006/relationships/hyperlink" Target="https://jira.bfb.com/browse/B4B-12" TargetMode="External"/><Relationship Id="rId86" Type="http://schemas.openxmlformats.org/officeDocument/2006/relationships/hyperlink" Target="https://jira.bfb.com/browse/B4B-5" TargetMode="External"/><Relationship Id="rId4" Type="http://schemas.openxmlformats.org/officeDocument/2006/relationships/hyperlink" Target="https://jira.bfb.com/browse/B4B-37" TargetMode="External"/><Relationship Id="rId9" Type="http://schemas.openxmlformats.org/officeDocument/2006/relationships/hyperlink" Target="https://jira.bfb.com/browse/B4B-30" TargetMode="External"/><Relationship Id="rId13" Type="http://schemas.openxmlformats.org/officeDocument/2006/relationships/hyperlink" Target="https://jira.bfb.com/browse/B4B-26" TargetMode="External"/><Relationship Id="rId18" Type="http://schemas.openxmlformats.org/officeDocument/2006/relationships/hyperlink" Target="https://jira.bfb.com/browse/B4B-23" TargetMode="External"/><Relationship Id="rId39" Type="http://schemas.openxmlformats.org/officeDocument/2006/relationships/hyperlink" Target="https://jira.bfb.com/browse/B4B-12" TargetMode="External"/><Relationship Id="rId34" Type="http://schemas.openxmlformats.org/officeDocument/2006/relationships/hyperlink" Target="https://jira.bfb.com/browse/B4B-15" TargetMode="External"/><Relationship Id="rId50" Type="http://schemas.openxmlformats.org/officeDocument/2006/relationships/hyperlink" Target="https://jira.bfb.com/browse/B4B-4" TargetMode="External"/><Relationship Id="rId55" Type="http://schemas.openxmlformats.org/officeDocument/2006/relationships/hyperlink" Target="https://jira.bfb.com/browse/B4B-1" TargetMode="External"/><Relationship Id="rId76" Type="http://schemas.openxmlformats.org/officeDocument/2006/relationships/hyperlink" Target="https://jira.bfb.com/browse/B4B-27" TargetMode="External"/><Relationship Id="rId7" Type="http://schemas.openxmlformats.org/officeDocument/2006/relationships/hyperlink" Target="https://jira.bfb.com/browse/B4B-35" TargetMode="External"/><Relationship Id="rId71" Type="http://schemas.openxmlformats.org/officeDocument/2006/relationships/hyperlink" Target="https://jira.bfb.com/browse/B4B-5" TargetMode="External"/><Relationship Id="rId2" Type="http://schemas.openxmlformats.org/officeDocument/2006/relationships/hyperlink" Target="https://jira.bfb.com/browse/B4B-38" TargetMode="External"/><Relationship Id="rId29" Type="http://schemas.openxmlformats.org/officeDocument/2006/relationships/hyperlink" Target="https://jira.bfb.com/browse/B4B-17" TargetMode="External"/><Relationship Id="rId24" Type="http://schemas.openxmlformats.org/officeDocument/2006/relationships/hyperlink" Target="https://jira.bfb.com/browse/B4B-20" TargetMode="External"/><Relationship Id="rId40" Type="http://schemas.openxmlformats.org/officeDocument/2006/relationships/hyperlink" Target="https://jira.bfb.com/browse/B4B-11" TargetMode="External"/><Relationship Id="rId45" Type="http://schemas.openxmlformats.org/officeDocument/2006/relationships/hyperlink" Target="https://jira.bfb.com/browse/B4B-9" TargetMode="External"/><Relationship Id="rId66" Type="http://schemas.openxmlformats.org/officeDocument/2006/relationships/hyperlink" Target="https://jira.bfb.com/browse/B4B-12" TargetMode="External"/><Relationship Id="rId61" Type="http://schemas.openxmlformats.org/officeDocument/2006/relationships/hyperlink" Target="https://jira.bfb.com/browse/B4B-27" TargetMode="External"/><Relationship Id="rId82" Type="http://schemas.openxmlformats.org/officeDocument/2006/relationships/hyperlink" Target="https://jira.bfb.com/browse/B4B-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workbookViewId="0"/>
  </sheetViews>
  <sheetFormatPr defaultRowHeight="15" x14ac:dyDescent="0.25"/>
  <cols>
    <col min="1" max="1" width="8.5703125" style="11" bestFit="1" customWidth="1" collapsed="1"/>
    <col min="2" max="2" width="17.5703125" style="4" bestFit="1" customWidth="1" collapsed="1"/>
    <col min="3" max="3" width="31.5703125" style="11" bestFit="1" customWidth="1" collapsed="1"/>
    <col min="4" max="4" width="10.7109375" style="4" bestFit="1" customWidth="1" collapsed="1"/>
    <col min="5" max="7" width="17.140625" style="6" customWidth="1" collapsed="1"/>
    <col min="8" max="8" width="18.5703125" style="4" customWidth="1" collapsed="1"/>
    <col min="9" max="9" width="17.140625" style="6" customWidth="1" collapsed="1"/>
    <col min="10" max="10" width="14.140625" style="4" bestFit="1" customWidth="1" collapsed="1"/>
    <col min="11" max="11" width="87.7109375" style="4" customWidth="1" collapsed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2" t="s">
        <v>8</v>
      </c>
      <c r="J1" s="1" t="s">
        <v>9</v>
      </c>
      <c r="K1" s="1" t="s">
        <v>10</v>
      </c>
    </row>
    <row r="2" spans="1:11" x14ac:dyDescent="0.25">
      <c r="A2" s="3" t="s">
        <v>11</v>
      </c>
      <c r="B2" s="4" t="s">
        <v>12</v>
      </c>
      <c r="C2" s="5" t="s">
        <v>13</v>
      </c>
      <c r="D2" s="4" t="s">
        <v>14</v>
      </c>
      <c r="E2" s="6">
        <v>41048.572569444441</v>
      </c>
      <c r="F2" s="6">
        <v>41249.615844907406</v>
      </c>
      <c r="G2" s="6">
        <v>41051.471250000002</v>
      </c>
      <c r="H2" s="4" t="s">
        <v>15</v>
      </c>
      <c r="I2" s="6">
        <v>41137.675694444442</v>
      </c>
      <c r="J2" s="7">
        <f>213120/60/60</f>
        <v>59.2</v>
      </c>
      <c r="K2" s="4" t="s">
        <v>16</v>
      </c>
    </row>
    <row r="3" spans="1:11" x14ac:dyDescent="0.25">
      <c r="A3" s="3" t="s">
        <v>17</v>
      </c>
      <c r="B3" s="4" t="s">
        <v>12</v>
      </c>
      <c r="C3" s="5" t="s">
        <v>18</v>
      </c>
      <c r="D3" s="4" t="s">
        <v>14</v>
      </c>
      <c r="E3" s="6">
        <v>41048.57203703704</v>
      </c>
      <c r="F3" s="6">
        <v>41248.46875</v>
      </c>
      <c r="G3" s="6">
        <v>41051.615185185183</v>
      </c>
      <c r="H3" s="4" t="s">
        <v>15</v>
      </c>
      <c r="I3" s="6">
        <v>41137.675694444442</v>
      </c>
      <c r="J3" s="7">
        <f>288000/60/60</f>
        <v>80</v>
      </c>
      <c r="K3" s="4" t="s">
        <v>19</v>
      </c>
    </row>
    <row r="4" spans="1:11" x14ac:dyDescent="0.25">
      <c r="A4" s="3" t="s">
        <v>20</v>
      </c>
      <c r="B4" s="4" t="s">
        <v>12</v>
      </c>
      <c r="C4" s="5" t="s">
        <v>21</v>
      </c>
      <c r="D4" s="4" t="s">
        <v>14</v>
      </c>
      <c r="E4" s="6">
        <v>41048.567870370367</v>
      </c>
      <c r="F4" s="6">
        <v>41249.61482638889</v>
      </c>
      <c r="G4" s="6">
        <v>41051.470949074072</v>
      </c>
      <c r="H4" s="4" t="s">
        <v>22</v>
      </c>
      <c r="I4" s="6">
        <v>41054.693749999999</v>
      </c>
      <c r="J4" s="7">
        <f>298800/60/60</f>
        <v>83</v>
      </c>
      <c r="K4" s="4" t="s">
        <v>23</v>
      </c>
    </row>
    <row r="5" spans="1:11" x14ac:dyDescent="0.25">
      <c r="A5" s="3" t="s">
        <v>20</v>
      </c>
      <c r="B5" s="4" t="s">
        <v>12</v>
      </c>
      <c r="C5" s="5" t="s">
        <v>21</v>
      </c>
      <c r="D5" s="4" t="s">
        <v>14</v>
      </c>
      <c r="E5" s="6">
        <v>41048.567870370367</v>
      </c>
      <c r="F5" s="6">
        <v>41249.61482638889</v>
      </c>
      <c r="G5" s="6">
        <v>41051.470949074072</v>
      </c>
      <c r="H5" s="4" t="s">
        <v>22</v>
      </c>
      <c r="I5" s="6">
        <v>41053.613888888889</v>
      </c>
      <c r="J5" s="7">
        <f>7200/60/60</f>
        <v>2</v>
      </c>
      <c r="K5" s="4" t="s">
        <v>24</v>
      </c>
    </row>
    <row r="6" spans="1:11" x14ac:dyDescent="0.25">
      <c r="A6" s="3" t="s">
        <v>25</v>
      </c>
      <c r="B6" s="4" t="s">
        <v>12</v>
      </c>
      <c r="C6" s="5" t="s">
        <v>26</v>
      </c>
      <c r="D6" s="4" t="s">
        <v>14</v>
      </c>
      <c r="E6" s="6">
        <v>41048.566979166666</v>
      </c>
      <c r="F6" s="6">
        <v>41248.471307870372</v>
      </c>
      <c r="G6" s="6">
        <v>41108.660578703704</v>
      </c>
      <c r="H6" s="4" t="s">
        <v>22</v>
      </c>
      <c r="I6" s="6">
        <v>41045.42291666667</v>
      </c>
      <c r="J6" s="7">
        <f>288000/60/60</f>
        <v>80</v>
      </c>
      <c r="K6" s="4" t="s">
        <v>27</v>
      </c>
    </row>
    <row r="7" spans="1:11" x14ac:dyDescent="0.25">
      <c r="A7" s="3" t="s">
        <v>28</v>
      </c>
      <c r="B7" s="4" t="s">
        <v>12</v>
      </c>
      <c r="C7" s="5" t="s">
        <v>29</v>
      </c>
      <c r="D7" s="4" t="s">
        <v>30</v>
      </c>
      <c r="E7" s="6">
        <v>41046.545636574076</v>
      </c>
      <c r="F7" s="6">
        <v>41249.597638888888</v>
      </c>
      <c r="H7" s="4" t="s">
        <v>15</v>
      </c>
      <c r="I7" s="6">
        <v>41137.677777777775</v>
      </c>
      <c r="J7" s="7">
        <f>36000/60/60</f>
        <v>10</v>
      </c>
      <c r="K7" s="4" t="s">
        <v>31</v>
      </c>
    </row>
    <row r="8" spans="1:11" x14ac:dyDescent="0.25">
      <c r="A8" s="3" t="s">
        <v>28</v>
      </c>
      <c r="B8" s="4" t="s">
        <v>12</v>
      </c>
      <c r="C8" s="5" t="s">
        <v>29</v>
      </c>
      <c r="D8" s="4" t="s">
        <v>30</v>
      </c>
      <c r="E8" s="6">
        <v>41046.545636574076</v>
      </c>
      <c r="F8" s="6">
        <v>41249.597638888888</v>
      </c>
      <c r="H8" s="4" t="s">
        <v>15</v>
      </c>
      <c r="I8" s="6">
        <v>41138.595138888886</v>
      </c>
      <c r="J8" s="7">
        <f>39600/60/60</f>
        <v>11</v>
      </c>
      <c r="K8" s="4" t="s">
        <v>32</v>
      </c>
    </row>
    <row r="9" spans="1:11" x14ac:dyDescent="0.25">
      <c r="A9" s="3" t="s">
        <v>33</v>
      </c>
      <c r="B9" s="4" t="s">
        <v>12</v>
      </c>
      <c r="C9" s="5" t="s">
        <v>34</v>
      </c>
      <c r="D9" s="4" t="s">
        <v>35</v>
      </c>
      <c r="E9" s="6">
        <v>41046.539930555555</v>
      </c>
      <c r="F9" s="6">
        <v>41249.623344907406</v>
      </c>
      <c r="H9" s="4" t="s">
        <v>36</v>
      </c>
      <c r="I9" s="6">
        <v>41130.477777777778</v>
      </c>
      <c r="J9" s="7">
        <f>18000/60/60</f>
        <v>5</v>
      </c>
      <c r="K9" s="4" t="s">
        <v>37</v>
      </c>
    </row>
    <row r="10" spans="1:11" x14ac:dyDescent="0.25">
      <c r="A10" s="3" t="s">
        <v>33</v>
      </c>
      <c r="B10" s="4" t="s">
        <v>12</v>
      </c>
      <c r="C10" s="5" t="s">
        <v>34</v>
      </c>
      <c r="D10" s="4" t="s">
        <v>35</v>
      </c>
      <c r="E10" s="6">
        <v>41046.539930555555</v>
      </c>
      <c r="F10" s="6">
        <v>41249.623344907406</v>
      </c>
      <c r="H10" s="4" t="s">
        <v>36</v>
      </c>
      <c r="I10" s="6">
        <v>41121.618750000001</v>
      </c>
      <c r="J10" s="7">
        <f>1800/60/60</f>
        <v>0.5</v>
      </c>
      <c r="K10" s="4" t="s">
        <v>38</v>
      </c>
    </row>
    <row r="11" spans="1:11" x14ac:dyDescent="0.25">
      <c r="A11" s="3" t="s">
        <v>33</v>
      </c>
      <c r="B11" s="4" t="s">
        <v>12</v>
      </c>
      <c r="C11" s="5" t="s">
        <v>34</v>
      </c>
      <c r="D11" s="4" t="s">
        <v>35</v>
      </c>
      <c r="E11" s="6">
        <v>41046.539930555555</v>
      </c>
      <c r="F11" s="6">
        <v>41249.623344907406</v>
      </c>
      <c r="H11" s="4" t="s">
        <v>36</v>
      </c>
      <c r="I11" s="6">
        <v>41123.619444444441</v>
      </c>
      <c r="J11" s="7">
        <f>4500/60/60</f>
        <v>1.25</v>
      </c>
      <c r="K11" s="4" t="s">
        <v>39</v>
      </c>
    </row>
    <row r="12" spans="1:11" x14ac:dyDescent="0.25">
      <c r="A12" s="3" t="s">
        <v>33</v>
      </c>
      <c r="B12" s="4" t="s">
        <v>12</v>
      </c>
      <c r="C12" s="5" t="s">
        <v>34</v>
      </c>
      <c r="D12" s="4" t="s">
        <v>35</v>
      </c>
      <c r="E12" s="6">
        <v>41046.539930555555</v>
      </c>
      <c r="F12" s="6">
        <v>41249.623344907406</v>
      </c>
      <c r="H12" s="4" t="s">
        <v>36</v>
      </c>
      <c r="I12" s="6">
        <v>41124.620138888888</v>
      </c>
      <c r="J12" s="7">
        <f>5400/60/60</f>
        <v>1.5</v>
      </c>
      <c r="K12" s="4" t="s">
        <v>40</v>
      </c>
    </row>
    <row r="13" spans="1:11" x14ac:dyDescent="0.25">
      <c r="A13" s="3" t="s">
        <v>33</v>
      </c>
      <c r="B13" s="4" t="s">
        <v>12</v>
      </c>
      <c r="C13" s="5" t="s">
        <v>34</v>
      </c>
      <c r="D13" s="4" t="s">
        <v>35</v>
      </c>
      <c r="E13" s="6">
        <v>41046.539930555555</v>
      </c>
      <c r="F13" s="6">
        <v>41249.623344907406</v>
      </c>
      <c r="H13" s="4" t="s">
        <v>15</v>
      </c>
      <c r="I13" s="6">
        <v>41125.620138888888</v>
      </c>
      <c r="J13" s="7">
        <f>2100/60/60</f>
        <v>0.58333333333333337</v>
      </c>
      <c r="K13" s="4" t="s">
        <v>41</v>
      </c>
    </row>
    <row r="14" spans="1:11" x14ac:dyDescent="0.25">
      <c r="A14" s="3" t="s">
        <v>42</v>
      </c>
      <c r="B14" s="4" t="s">
        <v>12</v>
      </c>
      <c r="C14" s="5" t="s">
        <v>43</v>
      </c>
      <c r="D14" s="4" t="s">
        <v>30</v>
      </c>
      <c r="E14" s="6">
        <v>41046.539467592593</v>
      </c>
      <c r="F14" s="6">
        <v>41104.596574074072</v>
      </c>
    </row>
    <row r="15" spans="1:11" ht="15" customHeight="1" x14ac:dyDescent="0.25">
      <c r="A15" s="3" t="s">
        <v>44</v>
      </c>
      <c r="B15" s="4" t="s">
        <v>12</v>
      </c>
      <c r="C15" s="5" t="s">
        <v>45</v>
      </c>
      <c r="D15" s="4" t="s">
        <v>14</v>
      </c>
      <c r="E15" s="6">
        <v>41046.537395833337</v>
      </c>
      <c r="F15" s="6">
        <v>41258.635162037041</v>
      </c>
      <c r="G15" s="6">
        <v>41108.660567129627</v>
      </c>
      <c r="H15" s="4" t="s">
        <v>15</v>
      </c>
      <c r="I15" s="6">
        <v>41075.6875</v>
      </c>
      <c r="J15" s="7">
        <f>86400/60/60</f>
        <v>24</v>
      </c>
      <c r="K15" s="4" t="s">
        <v>46</v>
      </c>
    </row>
    <row r="16" spans="1:11" x14ac:dyDescent="0.25">
      <c r="A16" s="3" t="s">
        <v>44</v>
      </c>
      <c r="B16" s="4" t="s">
        <v>12</v>
      </c>
      <c r="C16" s="5" t="s">
        <v>45</v>
      </c>
      <c r="D16" s="4" t="s">
        <v>14</v>
      </c>
      <c r="E16" s="6">
        <v>41046.537395833337</v>
      </c>
      <c r="F16" s="6">
        <v>41258.635162037041</v>
      </c>
      <c r="G16" s="6">
        <v>41108.660567129627</v>
      </c>
      <c r="H16" s="4" t="s">
        <v>15</v>
      </c>
      <c r="I16" s="6">
        <v>41258</v>
      </c>
      <c r="J16" s="7">
        <f>10800/60/60</f>
        <v>3</v>
      </c>
      <c r="K16" s="4" t="s">
        <v>47</v>
      </c>
    </row>
    <row r="17" spans="1:11" x14ac:dyDescent="0.25">
      <c r="A17" s="3" t="s">
        <v>48</v>
      </c>
      <c r="B17" s="4" t="s">
        <v>12</v>
      </c>
      <c r="C17" s="5" t="s">
        <v>49</v>
      </c>
      <c r="D17" s="4" t="s">
        <v>30</v>
      </c>
      <c r="E17" s="6">
        <v>41046.536493055559</v>
      </c>
      <c r="F17" s="6">
        <v>41248.459733796299</v>
      </c>
      <c r="J17" s="7"/>
    </row>
    <row r="18" spans="1:11" x14ac:dyDescent="0.25">
      <c r="A18" s="3" t="s">
        <v>50</v>
      </c>
      <c r="B18" s="4" t="s">
        <v>12</v>
      </c>
      <c r="C18" s="5" t="s">
        <v>51</v>
      </c>
      <c r="D18" s="4" t="s">
        <v>30</v>
      </c>
      <c r="E18" s="6">
        <v>41046.535879629628</v>
      </c>
      <c r="F18" s="6">
        <v>41248.459131944444</v>
      </c>
      <c r="H18" s="4" t="s">
        <v>15</v>
      </c>
      <c r="I18" s="6">
        <v>41058.6875</v>
      </c>
      <c r="J18" s="7">
        <f>115200/60/60</f>
        <v>32</v>
      </c>
      <c r="K18" s="4" t="s">
        <v>52</v>
      </c>
    </row>
    <row r="19" spans="1:11" ht="15" customHeight="1" x14ac:dyDescent="0.25">
      <c r="A19" s="3" t="s">
        <v>53</v>
      </c>
      <c r="B19" s="4" t="s">
        <v>12</v>
      </c>
      <c r="C19" s="5" t="s">
        <v>54</v>
      </c>
      <c r="D19" s="4" t="s">
        <v>14</v>
      </c>
      <c r="E19" s="6">
        <v>41046.527789351851</v>
      </c>
      <c r="F19" s="6">
        <v>41249.594583333332</v>
      </c>
      <c r="G19" s="6">
        <v>41069.422800925924</v>
      </c>
      <c r="H19" s="4" t="s">
        <v>15</v>
      </c>
      <c r="I19" s="6">
        <v>41039.428472222222</v>
      </c>
      <c r="J19" s="7">
        <f>362040/60/60</f>
        <v>100.56666666666666</v>
      </c>
      <c r="K19" s="4" t="s">
        <v>55</v>
      </c>
    </row>
    <row r="20" spans="1:11" x14ac:dyDescent="0.25">
      <c r="A20" s="3" t="s">
        <v>56</v>
      </c>
      <c r="B20" s="4" t="s">
        <v>12</v>
      </c>
      <c r="C20" s="5" t="s">
        <v>57</v>
      </c>
      <c r="D20" s="4" t="s">
        <v>30</v>
      </c>
      <c r="E20" s="6">
        <v>41045.460925925923</v>
      </c>
      <c r="F20" s="6">
        <v>41248.480462962965</v>
      </c>
    </row>
    <row r="21" spans="1:11" x14ac:dyDescent="0.25">
      <c r="A21" s="3" t="s">
        <v>58</v>
      </c>
      <c r="B21" s="4" t="s">
        <v>12</v>
      </c>
      <c r="C21" s="5" t="s">
        <v>59</v>
      </c>
      <c r="D21" s="4" t="s">
        <v>14</v>
      </c>
      <c r="E21" s="6">
        <v>41045.460451388892</v>
      </c>
      <c r="F21" s="6">
        <v>41248.480613425927</v>
      </c>
      <c r="G21" s="6">
        <v>41172.701215277775</v>
      </c>
      <c r="H21" s="4" t="s">
        <v>15</v>
      </c>
      <c r="I21" s="6">
        <v>41082.688194444447</v>
      </c>
      <c r="J21" s="7">
        <f>57600/60/60</f>
        <v>16</v>
      </c>
      <c r="K21" s="4" t="s">
        <v>19</v>
      </c>
    </row>
    <row r="22" spans="1:11" x14ac:dyDescent="0.25">
      <c r="A22" s="3" t="s">
        <v>60</v>
      </c>
      <c r="B22" s="4" t="s">
        <v>12</v>
      </c>
      <c r="C22" s="5" t="s">
        <v>61</v>
      </c>
      <c r="D22" s="4" t="s">
        <v>14</v>
      </c>
      <c r="E22" s="6">
        <v>41045.457962962966</v>
      </c>
      <c r="F22" s="6">
        <v>41248.485879629632</v>
      </c>
      <c r="G22" s="6">
        <v>41051.615104166667</v>
      </c>
      <c r="H22" s="4" t="s">
        <v>15</v>
      </c>
      <c r="I22" s="6">
        <v>41045.706944444442</v>
      </c>
      <c r="J22" s="7">
        <f>144000/60/60</f>
        <v>40</v>
      </c>
      <c r="K22" s="4" t="s">
        <v>19</v>
      </c>
    </row>
    <row r="23" spans="1:11" x14ac:dyDescent="0.25">
      <c r="A23" s="3" t="s">
        <v>62</v>
      </c>
      <c r="B23" s="4" t="s">
        <v>12</v>
      </c>
      <c r="C23" s="5" t="s">
        <v>63</v>
      </c>
      <c r="D23" s="4" t="s">
        <v>14</v>
      </c>
      <c r="E23" s="6">
        <v>41045.454097222224</v>
      </c>
      <c r="F23" s="6">
        <v>41130.485381944447</v>
      </c>
      <c r="G23" s="6">
        <v>41051.61445601852</v>
      </c>
    </row>
    <row r="24" spans="1:11" x14ac:dyDescent="0.25">
      <c r="A24" s="3" t="s">
        <v>64</v>
      </c>
      <c r="B24" s="4" t="s">
        <v>12</v>
      </c>
      <c r="C24" s="5" t="s">
        <v>65</v>
      </c>
      <c r="D24" s="4" t="s">
        <v>14</v>
      </c>
      <c r="E24" s="6">
        <v>41045.453101851854</v>
      </c>
      <c r="F24" s="6">
        <v>41249.610439814816</v>
      </c>
      <c r="G24" s="6">
        <v>41051.614189814813</v>
      </c>
      <c r="H24" s="4" t="s">
        <v>15</v>
      </c>
      <c r="I24" s="6">
        <v>41138.607638888891</v>
      </c>
      <c r="J24" s="7">
        <f>1980/60/60</f>
        <v>0.55000000000000004</v>
      </c>
      <c r="K24" s="4" t="s">
        <v>66</v>
      </c>
    </row>
    <row r="25" spans="1:11" x14ac:dyDescent="0.25">
      <c r="A25" s="3" t="s">
        <v>64</v>
      </c>
      <c r="B25" s="4" t="s">
        <v>12</v>
      </c>
      <c r="C25" s="5" t="s">
        <v>65</v>
      </c>
      <c r="D25" s="4" t="s">
        <v>14</v>
      </c>
      <c r="E25" s="6">
        <v>41045.453101851854</v>
      </c>
      <c r="F25" s="6">
        <v>41249.610439814816</v>
      </c>
      <c r="G25" s="6">
        <v>41051.614189814813</v>
      </c>
      <c r="H25" s="4" t="s">
        <v>15</v>
      </c>
      <c r="I25" s="6">
        <v>41151.60833333333</v>
      </c>
      <c r="J25" s="7">
        <f>3600/60/60</f>
        <v>1</v>
      </c>
      <c r="K25" s="4" t="s">
        <v>67</v>
      </c>
    </row>
    <row r="26" spans="1:11" x14ac:dyDescent="0.25">
      <c r="A26" s="3" t="s">
        <v>64</v>
      </c>
      <c r="B26" s="4" t="s">
        <v>12</v>
      </c>
      <c r="C26" s="5" t="s">
        <v>65</v>
      </c>
      <c r="D26" s="4" t="s">
        <v>14</v>
      </c>
      <c r="E26" s="6">
        <v>41045.453101851854</v>
      </c>
      <c r="F26" s="6">
        <v>41249.610439814816</v>
      </c>
      <c r="G26" s="6">
        <v>41051.614189814813</v>
      </c>
      <c r="H26" s="4" t="s">
        <v>15</v>
      </c>
      <c r="I26" s="6">
        <v>41159.609027777777</v>
      </c>
      <c r="J26" s="7">
        <f>3120/60/60</f>
        <v>0.8666666666666667</v>
      </c>
      <c r="K26" s="4" t="s">
        <v>68</v>
      </c>
    </row>
    <row r="27" spans="1:11" x14ac:dyDescent="0.25">
      <c r="A27" s="3" t="s">
        <v>69</v>
      </c>
      <c r="B27" s="4" t="s">
        <v>12</v>
      </c>
      <c r="C27" s="5" t="s">
        <v>70</v>
      </c>
      <c r="D27" s="4" t="s">
        <v>14</v>
      </c>
      <c r="E27" s="6">
        <v>41045.452175925922</v>
      </c>
      <c r="F27" s="6">
        <v>41249.598657407405</v>
      </c>
      <c r="G27" s="6">
        <v>41051.614236111112</v>
      </c>
      <c r="H27" s="4" t="s">
        <v>15</v>
      </c>
      <c r="I27" s="6">
        <v>41249.597916666666</v>
      </c>
      <c r="J27" s="7">
        <f>10800/60/60</f>
        <v>3</v>
      </c>
      <c r="K27" s="4" t="s">
        <v>71</v>
      </c>
    </row>
    <row r="28" spans="1:11" x14ac:dyDescent="0.25">
      <c r="A28" s="3" t="s">
        <v>72</v>
      </c>
      <c r="B28" s="4" t="s">
        <v>12</v>
      </c>
      <c r="C28" s="5" t="s">
        <v>73</v>
      </c>
      <c r="D28" s="4" t="s">
        <v>30</v>
      </c>
      <c r="E28" s="6">
        <v>41043.903657407405</v>
      </c>
      <c r="F28" s="6">
        <v>41248.478159722225</v>
      </c>
      <c r="H28" s="4" t="s">
        <v>15</v>
      </c>
      <c r="I28" s="6">
        <v>41137.686805555553</v>
      </c>
      <c r="J28" s="7">
        <f>78480/60/60</f>
        <v>21.8</v>
      </c>
      <c r="K28" s="4" t="s">
        <v>74</v>
      </c>
    </row>
    <row r="29" spans="1:11" x14ac:dyDescent="0.25">
      <c r="A29" s="3" t="s">
        <v>75</v>
      </c>
      <c r="B29" s="4" t="s">
        <v>12</v>
      </c>
      <c r="C29" s="5" t="s">
        <v>76</v>
      </c>
      <c r="D29" s="4" t="s">
        <v>14</v>
      </c>
      <c r="E29" s="6">
        <v>41043.899664351855</v>
      </c>
      <c r="F29" s="6">
        <v>41248.475856481484</v>
      </c>
      <c r="G29" s="6">
        <v>41172.701111111113</v>
      </c>
    </row>
    <row r="30" spans="1:11" x14ac:dyDescent="0.25">
      <c r="A30" s="3" t="s">
        <v>77</v>
      </c>
      <c r="B30" s="4" t="s">
        <v>12</v>
      </c>
      <c r="C30" s="5" t="s">
        <v>78</v>
      </c>
      <c r="D30" s="4" t="s">
        <v>14</v>
      </c>
      <c r="E30" s="6">
        <v>41043.826099537036</v>
      </c>
      <c r="F30" s="6">
        <v>41249.618668981479</v>
      </c>
      <c r="G30" s="6">
        <v>41172.701180555552</v>
      </c>
      <c r="H30" s="4" t="s">
        <v>15</v>
      </c>
      <c r="I30" s="6">
        <v>41156.616666666669</v>
      </c>
      <c r="J30" s="7">
        <f>30/60/60</f>
        <v>8.3333333333333332E-3</v>
      </c>
      <c r="K30" s="4" t="s">
        <v>79</v>
      </c>
    </row>
    <row r="31" spans="1:11" x14ac:dyDescent="0.25">
      <c r="A31" s="3" t="s">
        <v>77</v>
      </c>
      <c r="B31" s="4" t="s">
        <v>12</v>
      </c>
      <c r="C31" s="5" t="s">
        <v>78</v>
      </c>
      <c r="D31" s="4" t="s">
        <v>14</v>
      </c>
      <c r="E31" s="6">
        <v>41043.826099537036</v>
      </c>
      <c r="F31" s="6">
        <v>41249.618668981479</v>
      </c>
      <c r="G31" s="6">
        <v>41172.701180555552</v>
      </c>
      <c r="H31" s="4" t="s">
        <v>15</v>
      </c>
      <c r="I31" s="6">
        <v>41158.617361111108</v>
      </c>
      <c r="J31" s="7">
        <f>9900/60/60</f>
        <v>2.75</v>
      </c>
      <c r="K31" s="4" t="s">
        <v>80</v>
      </c>
    </row>
    <row r="32" spans="1:11" x14ac:dyDescent="0.25">
      <c r="A32" s="3" t="s">
        <v>77</v>
      </c>
      <c r="B32" s="4" t="s">
        <v>12</v>
      </c>
      <c r="C32" s="5" t="s">
        <v>78</v>
      </c>
      <c r="D32" s="4" t="s">
        <v>14</v>
      </c>
      <c r="E32" s="6">
        <v>41043.826099537036</v>
      </c>
      <c r="F32" s="6">
        <v>41249.618668981479</v>
      </c>
      <c r="G32" s="6">
        <v>41172.701180555552</v>
      </c>
      <c r="H32" s="4" t="s">
        <v>15</v>
      </c>
      <c r="I32" s="6">
        <v>41159.618055555555</v>
      </c>
      <c r="J32" s="7">
        <f>288000/60/60</f>
        <v>80</v>
      </c>
      <c r="K32" s="4" t="s">
        <v>81</v>
      </c>
    </row>
    <row r="33" spans="1:11" x14ac:dyDescent="0.25">
      <c r="A33" s="3" t="s">
        <v>82</v>
      </c>
      <c r="B33" s="4" t="s">
        <v>12</v>
      </c>
      <c r="C33" s="5" t="s">
        <v>83</v>
      </c>
      <c r="D33" s="4" t="s">
        <v>14</v>
      </c>
      <c r="E33" s="6">
        <v>41043.824583333335</v>
      </c>
      <c r="F33" s="6">
        <v>41249.616712962961</v>
      </c>
      <c r="G33" s="6">
        <v>41172.701145833336</v>
      </c>
      <c r="H33" s="4" t="s">
        <v>15</v>
      </c>
      <c r="I33" s="6">
        <v>41060.429861111108</v>
      </c>
      <c r="J33" s="7">
        <f>57600/60/60</f>
        <v>16</v>
      </c>
      <c r="K33" s="4" t="s">
        <v>84</v>
      </c>
    </row>
    <row r="34" spans="1:11" x14ac:dyDescent="0.25">
      <c r="A34" s="3" t="s">
        <v>82</v>
      </c>
      <c r="B34" s="4" t="s">
        <v>12</v>
      </c>
      <c r="C34" s="5" t="s">
        <v>83</v>
      </c>
      <c r="D34" s="4" t="s">
        <v>14</v>
      </c>
      <c r="E34" s="6">
        <v>41043.824583333335</v>
      </c>
      <c r="F34" s="6">
        <v>41249.616712962961</v>
      </c>
      <c r="G34" s="6">
        <v>41172.701145833336</v>
      </c>
      <c r="H34" s="4" t="s">
        <v>15</v>
      </c>
      <c r="I34" s="6">
        <v>41062.615972222222</v>
      </c>
      <c r="J34" s="7">
        <f>279900/60/60</f>
        <v>77.75</v>
      </c>
      <c r="K34" s="4" t="s">
        <v>85</v>
      </c>
    </row>
    <row r="35" spans="1:11" x14ac:dyDescent="0.25">
      <c r="A35" s="3" t="s">
        <v>86</v>
      </c>
      <c r="B35" s="4" t="s">
        <v>12</v>
      </c>
      <c r="C35" s="5" t="s">
        <v>87</v>
      </c>
      <c r="D35" s="4" t="s">
        <v>14</v>
      </c>
      <c r="E35" s="6">
        <v>41043.820648148147</v>
      </c>
      <c r="F35" s="6">
        <v>41248.484490740739</v>
      </c>
      <c r="G35" s="6">
        <v>41172.700428240743</v>
      </c>
    </row>
    <row r="36" spans="1:11" x14ac:dyDescent="0.25">
      <c r="A36" s="3" t="s">
        <v>88</v>
      </c>
      <c r="B36" s="4" t="s">
        <v>12</v>
      </c>
      <c r="C36" s="5" t="s">
        <v>89</v>
      </c>
      <c r="D36" s="4" t="s">
        <v>14</v>
      </c>
      <c r="E36" s="6">
        <v>41043.816793981481</v>
      </c>
      <c r="F36" s="6">
        <v>41248.473298611112</v>
      </c>
      <c r="G36" s="6">
        <v>41103.751122685186</v>
      </c>
    </row>
    <row r="37" spans="1:11" x14ac:dyDescent="0.25">
      <c r="A37" s="3" t="s">
        <v>90</v>
      </c>
      <c r="B37" s="4" t="s">
        <v>12</v>
      </c>
      <c r="C37" s="5" t="s">
        <v>91</v>
      </c>
      <c r="D37" s="4" t="s">
        <v>35</v>
      </c>
      <c r="E37" s="6">
        <v>41043.812094907407</v>
      </c>
      <c r="F37" s="6">
        <v>41248.467326388891</v>
      </c>
      <c r="H37" s="4" t="s">
        <v>15</v>
      </c>
      <c r="I37" s="6">
        <v>41037.486111111109</v>
      </c>
      <c r="J37" s="7">
        <f>5400/60/60</f>
        <v>1.5</v>
      </c>
      <c r="K37" s="4" t="s">
        <v>92</v>
      </c>
    </row>
    <row r="38" spans="1:11" x14ac:dyDescent="0.25">
      <c r="A38" s="3" t="s">
        <v>90</v>
      </c>
      <c r="B38" s="4" t="s">
        <v>12</v>
      </c>
      <c r="C38" s="5" t="s">
        <v>91</v>
      </c>
      <c r="D38" s="4" t="s">
        <v>35</v>
      </c>
      <c r="E38" s="6">
        <v>41043.812094907407</v>
      </c>
      <c r="F38" s="6">
        <v>41248.467326388891</v>
      </c>
      <c r="H38" s="4" t="s">
        <v>15</v>
      </c>
      <c r="I38" s="6">
        <v>41034.487500000003</v>
      </c>
      <c r="J38" s="7">
        <f>1800/60/60</f>
        <v>0.5</v>
      </c>
      <c r="K38" s="4" t="s">
        <v>93</v>
      </c>
    </row>
    <row r="39" spans="1:11" x14ac:dyDescent="0.25">
      <c r="A39" s="3" t="s">
        <v>94</v>
      </c>
      <c r="B39" s="4" t="s">
        <v>12</v>
      </c>
      <c r="C39" s="5" t="s">
        <v>95</v>
      </c>
      <c r="D39" s="4" t="s">
        <v>14</v>
      </c>
      <c r="E39" s="6">
        <v>41043.783101851855</v>
      </c>
      <c r="F39" s="6">
        <v>41249.61346064815</v>
      </c>
      <c r="G39" s="6">
        <v>41051.625740740739</v>
      </c>
      <c r="H39" s="4" t="s">
        <v>15</v>
      </c>
      <c r="I39" s="6">
        <v>41106.605555555558</v>
      </c>
      <c r="J39" s="7">
        <f>132300/60/60</f>
        <v>36.75</v>
      </c>
      <c r="K39" s="4" t="s">
        <v>96</v>
      </c>
    </row>
    <row r="40" spans="1:11" x14ac:dyDescent="0.25">
      <c r="A40" s="3" t="s">
        <v>94</v>
      </c>
      <c r="B40" s="4" t="s">
        <v>12</v>
      </c>
      <c r="C40" s="5" t="s">
        <v>95</v>
      </c>
      <c r="D40" s="4" t="s">
        <v>14</v>
      </c>
      <c r="E40" s="6">
        <v>41043.783101851855</v>
      </c>
      <c r="F40" s="6">
        <v>41249.61346064815</v>
      </c>
      <c r="G40" s="6">
        <v>41051.625740740739</v>
      </c>
      <c r="H40" s="4" t="s">
        <v>15</v>
      </c>
      <c r="I40" s="6">
        <v>41108.611805555556</v>
      </c>
      <c r="J40" s="7">
        <f>60000/60/60</f>
        <v>16.666666666666668</v>
      </c>
      <c r="K40" s="4" t="s">
        <v>97</v>
      </c>
    </row>
    <row r="41" spans="1:11" x14ac:dyDescent="0.25">
      <c r="A41" s="3" t="s">
        <v>94</v>
      </c>
      <c r="B41" s="4" t="s">
        <v>12</v>
      </c>
      <c r="C41" s="5" t="s">
        <v>95</v>
      </c>
      <c r="D41" s="4" t="s">
        <v>14</v>
      </c>
      <c r="E41" s="6">
        <v>41043.783101851855</v>
      </c>
      <c r="F41" s="6">
        <v>41249.61346064815</v>
      </c>
      <c r="G41" s="6">
        <v>41051.625740740739</v>
      </c>
      <c r="H41" s="4" t="s">
        <v>15</v>
      </c>
      <c r="I41" s="6">
        <v>41156.612500000003</v>
      </c>
      <c r="J41" s="7">
        <f>77400/60/60</f>
        <v>21.5</v>
      </c>
      <c r="K41" s="4" t="s">
        <v>98</v>
      </c>
    </row>
    <row r="42" spans="1:11" ht="30" x14ac:dyDescent="0.25">
      <c r="A42" s="3" t="s">
        <v>99</v>
      </c>
      <c r="B42" s="4" t="s">
        <v>12</v>
      </c>
      <c r="C42" s="5" t="s">
        <v>100</v>
      </c>
      <c r="D42" s="4" t="s">
        <v>14</v>
      </c>
      <c r="E42" s="6">
        <v>41043.780891203707</v>
      </c>
      <c r="F42" s="6">
        <v>41255.715312499997</v>
      </c>
      <c r="G42" s="6">
        <v>41053.59888888889</v>
      </c>
      <c r="H42" s="4" t="s">
        <v>15</v>
      </c>
      <c r="I42" s="6">
        <v>41163.606249999997</v>
      </c>
      <c r="J42" s="7">
        <f>17640/60/60</f>
        <v>4.9000000000000004</v>
      </c>
      <c r="K42" s="4" t="s">
        <v>101</v>
      </c>
    </row>
    <row r="43" spans="1:11" x14ac:dyDescent="0.25">
      <c r="A43" s="3" t="s">
        <v>102</v>
      </c>
      <c r="B43" s="4" t="s">
        <v>12</v>
      </c>
      <c r="C43" s="5" t="s">
        <v>103</v>
      </c>
      <c r="D43" s="4" t="s">
        <v>14</v>
      </c>
      <c r="E43" s="6">
        <v>41043.777766203704</v>
      </c>
      <c r="F43" s="6">
        <v>41248.474328703705</v>
      </c>
      <c r="G43" s="6">
        <v>41048.669236111113</v>
      </c>
      <c r="H43" s="4" t="s">
        <v>15</v>
      </c>
      <c r="I43" s="6">
        <v>41043.925694444442</v>
      </c>
      <c r="J43" s="7">
        <f>435240/60/60</f>
        <v>120.9</v>
      </c>
      <c r="K43" s="4" t="s">
        <v>19</v>
      </c>
    </row>
    <row r="44" spans="1:11" x14ac:dyDescent="0.25">
      <c r="A44" s="3" t="s">
        <v>104</v>
      </c>
      <c r="B44" s="4" t="s">
        <v>12</v>
      </c>
      <c r="C44" s="5" t="s">
        <v>105</v>
      </c>
      <c r="D44" s="4" t="s">
        <v>14</v>
      </c>
      <c r="E44" s="6">
        <v>41040.493333333332</v>
      </c>
      <c r="F44" s="6">
        <v>41051.614861111113</v>
      </c>
      <c r="G44" s="6">
        <v>41051.614861111113</v>
      </c>
    </row>
    <row r="45" spans="1:11" x14ac:dyDescent="0.25">
      <c r="A45" s="8">
        <f>COUNTA(A2:A44)</f>
        <v>43</v>
      </c>
      <c r="B45" s="8"/>
      <c r="C45" s="8"/>
      <c r="D45" s="8"/>
      <c r="E45" s="9"/>
      <c r="F45" s="9"/>
      <c r="G45" s="9"/>
      <c r="H45" s="8" t="s">
        <v>106</v>
      </c>
      <c r="I45" s="9"/>
      <c r="J45" s="10">
        <f>SUM(J2:J44)</f>
        <v>956.0416666666664</v>
      </c>
      <c r="K45" s="8" t="s">
        <v>106</v>
      </c>
    </row>
  </sheetData>
  <hyperlinks>
    <hyperlink ref="A2" r:id="rId1" xr:uid="{00000000-0004-0000-0000-000002000000}"/>
    <hyperlink ref="C2" r:id="rId2" xr:uid="{00000000-0004-0000-0000-000003000000}"/>
    <hyperlink ref="A3" r:id="rId3" xr:uid="{00000000-0004-0000-0000-000004000000}"/>
    <hyperlink ref="C3" r:id="rId4" xr:uid="{00000000-0004-0000-0000-000005000000}"/>
    <hyperlink ref="A4" r:id="rId5" xr:uid="{00000000-0004-0000-0000-000006000000}"/>
    <hyperlink ref="C4" r:id="rId6" xr:uid="{00000000-0004-0000-0000-000007000000}"/>
    <hyperlink ref="A6" r:id="rId7" xr:uid="{00000000-0004-0000-0000-000008000000}"/>
    <hyperlink ref="C6" r:id="rId8" xr:uid="{00000000-0004-0000-0000-000009000000}"/>
    <hyperlink ref="A7" r:id="rId9" xr:uid="{00000000-0004-0000-0000-00000A000000}"/>
    <hyperlink ref="C7" r:id="rId10" xr:uid="{00000000-0004-0000-0000-00000B000000}"/>
    <hyperlink ref="A9" r:id="rId11" xr:uid="{00000000-0004-0000-0000-00000C000000}"/>
    <hyperlink ref="C9" r:id="rId12" xr:uid="{00000000-0004-0000-0000-00000D000000}"/>
    <hyperlink ref="A14" r:id="rId13" xr:uid="{00000000-0004-0000-0000-00000E000000}"/>
    <hyperlink ref="C14" r:id="rId14" xr:uid="{00000000-0004-0000-0000-00000F000000}"/>
    <hyperlink ref="A15" r:id="rId15" xr:uid="{00000000-0004-0000-0000-000010000000}"/>
    <hyperlink ref="C15" r:id="rId16" xr:uid="{00000000-0004-0000-0000-000011000000}"/>
    <hyperlink ref="A17" r:id="rId17" xr:uid="{00000000-0004-0000-0000-000012000000}"/>
    <hyperlink ref="C17" r:id="rId18" xr:uid="{00000000-0004-0000-0000-000013000000}"/>
    <hyperlink ref="A18" r:id="rId19" xr:uid="{00000000-0004-0000-0000-000014000000}"/>
    <hyperlink ref="C18" r:id="rId20" xr:uid="{00000000-0004-0000-0000-000015000000}"/>
    <hyperlink ref="A19" r:id="rId21" xr:uid="{00000000-0004-0000-0000-000016000000}"/>
    <hyperlink ref="C19" r:id="rId22" xr:uid="{00000000-0004-0000-0000-000017000000}"/>
    <hyperlink ref="A20" r:id="rId23" xr:uid="{00000000-0004-0000-0000-000018000000}"/>
    <hyperlink ref="C20" r:id="rId24" xr:uid="{00000000-0004-0000-0000-000019000000}"/>
    <hyperlink ref="A21" r:id="rId25" xr:uid="{00000000-0004-0000-0000-00001A000000}"/>
    <hyperlink ref="C21" r:id="rId26" xr:uid="{00000000-0004-0000-0000-00001B000000}"/>
    <hyperlink ref="A22" r:id="rId27" xr:uid="{00000000-0004-0000-0000-00001C000000}"/>
    <hyperlink ref="C22" r:id="rId28" xr:uid="{00000000-0004-0000-0000-00001D000000}"/>
    <hyperlink ref="A23" r:id="rId29" xr:uid="{00000000-0004-0000-0000-00001E000000}"/>
    <hyperlink ref="C23" r:id="rId30" xr:uid="{00000000-0004-0000-0000-00001F000000}"/>
    <hyperlink ref="A24" r:id="rId31" xr:uid="{00000000-0004-0000-0000-000020000000}"/>
    <hyperlink ref="C24" r:id="rId32" xr:uid="{00000000-0004-0000-0000-000021000000}"/>
    <hyperlink ref="A27" r:id="rId33" xr:uid="{00000000-0004-0000-0000-000022000000}"/>
    <hyperlink ref="C27" r:id="rId34" xr:uid="{00000000-0004-0000-0000-000023000000}"/>
    <hyperlink ref="A28" r:id="rId35" xr:uid="{00000000-0004-0000-0000-000024000000}"/>
    <hyperlink ref="C28" r:id="rId36" xr:uid="{00000000-0004-0000-0000-000025000000}"/>
    <hyperlink ref="A29" r:id="rId37" xr:uid="{00000000-0004-0000-0000-000026000000}"/>
    <hyperlink ref="C29" r:id="rId38" xr:uid="{00000000-0004-0000-0000-000027000000}"/>
    <hyperlink ref="C30" r:id="rId39" xr:uid="{00000000-0004-0000-0000-000029000000}"/>
    <hyperlink ref="A33" r:id="rId40" xr:uid="{00000000-0004-0000-0000-00002A000000}"/>
    <hyperlink ref="C33" r:id="rId41" xr:uid="{00000000-0004-0000-0000-00002B000000}"/>
    <hyperlink ref="A35" r:id="rId42" xr:uid="{00000000-0004-0000-0000-00002C000000}"/>
    <hyperlink ref="C35" r:id="rId43" xr:uid="{00000000-0004-0000-0000-00002D000000}"/>
    <hyperlink ref="A36" r:id="rId44" xr:uid="{00000000-0004-0000-0000-00002E000000}"/>
    <hyperlink ref="C36" r:id="rId45" xr:uid="{00000000-0004-0000-0000-00002F000000}"/>
    <hyperlink ref="A37" r:id="rId46" xr:uid="{00000000-0004-0000-0000-000030000000}"/>
    <hyperlink ref="C37" r:id="rId47" xr:uid="{00000000-0004-0000-0000-000031000000}"/>
    <hyperlink ref="A39" r:id="rId48" xr:uid="{00000000-0004-0000-0000-000032000000}"/>
    <hyperlink ref="C39" r:id="rId49" xr:uid="{00000000-0004-0000-0000-000033000000}"/>
    <hyperlink ref="A42" r:id="rId50" xr:uid="{00000000-0004-0000-0000-000034000000}"/>
    <hyperlink ref="C42" r:id="rId51" xr:uid="{00000000-0004-0000-0000-000035000000}"/>
    <hyperlink ref="A43" r:id="rId52" xr:uid="{00000000-0004-0000-0000-000036000000}"/>
    <hyperlink ref="C43" r:id="rId53" xr:uid="{00000000-0004-0000-0000-000037000000}"/>
    <hyperlink ref="A44" r:id="rId54" xr:uid="{00000000-0004-0000-0000-000038000000}"/>
    <hyperlink ref="C44" r:id="rId55" xr:uid="{00000000-0004-0000-0000-000039000000}"/>
    <hyperlink ref="A5" r:id="rId56" xr:uid="{1A7F668A-4908-4A4E-BD9C-1DE120AA5C56}"/>
    <hyperlink ref="A8" r:id="rId57" xr:uid="{9550BD1C-9D2D-49DC-82E0-D671E6084BBB}"/>
    <hyperlink ref="A10" r:id="rId58" xr:uid="{4EAAAD0C-2B47-4F3A-9895-A6F821695430}"/>
    <hyperlink ref="A11" r:id="rId59" xr:uid="{40EE58EA-51F7-4C10-A006-181B73CEA8A8}"/>
    <hyperlink ref="A12" r:id="rId60" xr:uid="{E945DE56-12D6-44E7-8580-8D0838285AD1}"/>
    <hyperlink ref="A13" r:id="rId61" xr:uid="{7F2F7A1A-FA62-448D-AAD8-44777CF1ADB3}"/>
    <hyperlink ref="A16" r:id="rId62" xr:uid="{DB7EC060-571E-4D41-BCF0-3ADA333CAC0D}"/>
    <hyperlink ref="A25" r:id="rId63" xr:uid="{F09A8BC3-1DE3-4EE6-A35C-7FD2A2A632BD}"/>
    <hyperlink ref="A26" r:id="rId64" xr:uid="{8F4E83C2-E197-4817-9C3B-69FDFECA5FA9}"/>
    <hyperlink ref="A30" r:id="rId65" xr:uid="{00000000-0004-0000-0000-000028000000}"/>
    <hyperlink ref="A31" r:id="rId66" xr:uid="{92B22ACF-C857-469D-9840-4B87E230D749}"/>
    <hyperlink ref="A32" r:id="rId67" xr:uid="{F3DC1442-0D05-436A-9EF1-3E5E794649FC}"/>
    <hyperlink ref="A34" r:id="rId68" xr:uid="{3BF2EC20-E92F-4D34-8450-9B6D9807AA1F}"/>
    <hyperlink ref="A38" r:id="rId69" xr:uid="{D0F71A63-1798-4D6B-A634-9D05ABE78E25}"/>
    <hyperlink ref="A40" r:id="rId70" xr:uid="{A79A1926-2DC8-45E3-84F8-E2EE62B21804}"/>
    <hyperlink ref="A41" r:id="rId71" xr:uid="{DD6A5827-666C-44FD-BB61-3DDA78498E5A}"/>
    <hyperlink ref="C5" r:id="rId72" xr:uid="{B2BB3DA3-6761-455E-9B4C-C8E4E9CB6C9E}"/>
    <hyperlink ref="C8" r:id="rId73" xr:uid="{401F4FB5-D916-4FA2-871F-C827973D055B}"/>
    <hyperlink ref="C10" r:id="rId74" xr:uid="{DEF68133-8D8C-4602-A373-6626654E7CA5}"/>
    <hyperlink ref="C11" r:id="rId75" xr:uid="{8CB254E9-4897-4A06-8FE9-83B0F20CF547}"/>
    <hyperlink ref="C12" r:id="rId76" xr:uid="{E873CAF5-9C9C-4A41-8589-85A5DB57AEBE}"/>
    <hyperlink ref="C13" r:id="rId77" xr:uid="{E75177F2-4BBE-4B8D-9AA0-816D86CBCCD6}"/>
    <hyperlink ref="C16" r:id="rId78" xr:uid="{39729E53-D3F4-41DC-B4A2-F472AFA08291}"/>
    <hyperlink ref="C25" r:id="rId79" xr:uid="{F862E2F4-99B2-497C-A4F4-8BA95F30080B}"/>
    <hyperlink ref="C26" r:id="rId80" xr:uid="{542B76F1-5B9F-4448-90BB-22E2BC093F75}"/>
    <hyperlink ref="C31" r:id="rId81" xr:uid="{984B4AB6-23EE-4CED-A424-5DC7CCE117FD}"/>
    <hyperlink ref="C32" r:id="rId82" xr:uid="{6B2DF1DB-92F9-43B3-8275-8C2AC53C8555}"/>
    <hyperlink ref="C34" r:id="rId83" xr:uid="{B8951F39-EB2D-4B64-AEC6-77976DD1F4B0}"/>
    <hyperlink ref="C38" r:id="rId84" xr:uid="{D34ADD1D-1F48-41D4-8C27-5617D56BA847}"/>
    <hyperlink ref="C40" r:id="rId85" xr:uid="{6B99E679-A43A-4AEE-BDB3-AB364FCEAE96}"/>
    <hyperlink ref="C41" r:id="rId86" xr:uid="{D20AD54C-C63D-415A-8FA5-A711C7AA4F1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Issue Navigator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Levente_sz</dc:creator>
  <cp:lastModifiedBy>Levente Szabo</cp:lastModifiedBy>
  <dcterms:created xsi:type="dcterms:W3CDTF">2018-12-19T11:05:08Z</dcterms:created>
  <dcterms:modified xsi:type="dcterms:W3CDTF">2022-08-23T07:05:58Z</dcterms:modified>
</cp:coreProperties>
</file>